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4575" activeTab="0"/>
  </bookViews>
  <sheets>
    <sheet name="電力調査票" sheetId="1" r:id="rId1"/>
  </sheets>
  <definedNames>
    <definedName name="_xlfn.IFERROR" hidden="1">#NAME?</definedName>
    <definedName name="_xlnm.Print_Area" localSheetId="0">'電力調査票'!$A$1:$T$44</definedName>
    <definedName name="契約種別">'電力調査票'!$B$52:$B$74</definedName>
    <definedName name="付帯割引">'電力調査票'!$N$51:$N$59</definedName>
  </definedNames>
  <calcPr fullCalcOnLoad="1"/>
</workbook>
</file>

<file path=xl/sharedStrings.xml><?xml version="1.0" encoding="utf-8"?>
<sst xmlns="http://schemas.openxmlformats.org/spreadsheetml/2006/main" count="135" uniqueCount="106">
  <si>
    <t>契約種別　※１</t>
  </si>
  <si>
    <t>負荷率</t>
  </si>
  <si>
    <t>合計</t>
  </si>
  <si>
    <t>契約種別　※２</t>
  </si>
  <si>
    <t>電力使用状況調査票</t>
  </si>
  <si>
    <t>ご連絡先電話番号</t>
  </si>
  <si>
    <t>需要場所名称</t>
  </si>
  <si>
    <t>需要場所住所</t>
  </si>
  <si>
    <t>ご担当者様名</t>
  </si>
  <si>
    <t>ご連絡先ﾒｰﾙｱﾄﾞﾚｽ</t>
  </si>
  <si>
    <t>ご契約者様名</t>
  </si>
  <si>
    <t>予備線契約</t>
  </si>
  <si>
    <t>予備電源契約</t>
  </si>
  <si>
    <t>有の場合→</t>
  </si>
  <si>
    <t>受電電圧</t>
  </si>
  <si>
    <t>長期割引契約の有無</t>
  </si>
  <si>
    <t>契約電力　(kW)</t>
  </si>
  <si>
    <t>合計(kWh)</t>
  </si>
  <si>
    <t>法人割引の有無</t>
  </si>
  <si>
    <t>金額（年間）</t>
  </si>
  <si>
    <t>自家発補給電力</t>
  </si>
  <si>
    <t>契約電力(kW)</t>
  </si>
  <si>
    <t>※１：契約種別は請求書等に記載されているものを、そのままをご選択ください。</t>
  </si>
  <si>
    <t xml:space="preserve"> kV</t>
  </si>
  <si>
    <t>料金単価</t>
  </si>
  <si>
    <t>料金区分名称</t>
  </si>
  <si>
    <t>有の場合、使用量をご記入ください。</t>
  </si>
  <si>
    <t>付帯割引
※４</t>
  </si>
  <si>
    <t>付帯契約
※５</t>
  </si>
  <si>
    <t>力率(％)
※６</t>
  </si>
  <si>
    <t>契約期間</t>
  </si>
  <si>
    <t>郵便番号</t>
  </si>
  <si>
    <t>年月
※７</t>
  </si>
  <si>
    <t>基本料金</t>
  </si>
  <si>
    <t>夏季</t>
  </si>
  <si>
    <t>夜間</t>
  </si>
  <si>
    <t>夏季平日</t>
  </si>
  <si>
    <t>重負荷時間</t>
  </si>
  <si>
    <t>基本料金</t>
  </si>
  <si>
    <t>開始日</t>
  </si>
  <si>
    <t>終了日</t>
  </si>
  <si>
    <t>年　月　日</t>
  </si>
  <si>
    <t>　※３</t>
  </si>
  <si>
    <t>※２：選択リストに該当する契約種別が無い場合、契約種別をご入力ください。</t>
  </si>
  <si>
    <t>　　　また、料金区分名称および料金単価を必ずご入力ください。（電力会社発行の料金単価記載書類が必要となります。／例：請求書など）</t>
  </si>
  <si>
    <t>※３：長期割引契約、法人割引がある場合、「有」をご選択のうえ、契約期間をご入力ください。</t>
  </si>
  <si>
    <t>※４：付帯割引がある場合、ご契約されている割引をご選択のうえ、年間の割引合計額をご入力ください。</t>
  </si>
  <si>
    <t>※５：付帯契約がある場合、「有」をご選択の上契約電力をご入力ください。また、自家発補給電力は月別使用量もご入力ください。</t>
  </si>
  <si>
    <r>
      <t>※７：</t>
    </r>
    <r>
      <rPr>
        <sz val="10"/>
        <color indexed="10"/>
        <rFont val="ＭＳ Ｐゴシック"/>
        <family val="3"/>
      </rPr>
      <t>赤セル</t>
    </r>
    <r>
      <rPr>
        <sz val="10"/>
        <rFont val="ＭＳ Ｐゴシック"/>
        <family val="3"/>
      </rPr>
      <t>に年月をご入力ください。入力された月から一年間が自動で表示されます。（例：2013/4）</t>
    </r>
  </si>
  <si>
    <t>自家発補給電力
使用量
（ｋWh)</t>
  </si>
  <si>
    <t>使用電力量(kWh)</t>
  </si>
  <si>
    <t>他季</t>
  </si>
  <si>
    <t>判定</t>
  </si>
  <si>
    <t>項目1</t>
  </si>
  <si>
    <t>項目2</t>
  </si>
  <si>
    <t>項目3</t>
  </si>
  <si>
    <t>項目4</t>
  </si>
  <si>
    <t>夏季</t>
  </si>
  <si>
    <t>他季</t>
  </si>
  <si>
    <t>昼間</t>
  </si>
  <si>
    <t>夏季平日</t>
  </si>
  <si>
    <t>他季平日</t>
  </si>
  <si>
    <t>休日</t>
  </si>
  <si>
    <t>-</t>
  </si>
  <si>
    <t>夏季昼間</t>
  </si>
  <si>
    <t>他季昼間</t>
  </si>
  <si>
    <t>重負荷時間</t>
  </si>
  <si>
    <t>他季平日</t>
  </si>
  <si>
    <t>休日</t>
  </si>
  <si>
    <t>業務用電力FR-A</t>
  </si>
  <si>
    <t>業務用電力FR-B</t>
  </si>
  <si>
    <t>業務用電力FR-C</t>
  </si>
  <si>
    <t>高圧電力L</t>
  </si>
  <si>
    <t>高圧電力H</t>
  </si>
  <si>
    <t>業務用季時別</t>
  </si>
  <si>
    <t>業務用季時別2</t>
  </si>
  <si>
    <t>高圧季時別L</t>
  </si>
  <si>
    <t>高圧季時別H</t>
  </si>
  <si>
    <t>業務用WEプランA</t>
  </si>
  <si>
    <t>業務用WEプランB</t>
  </si>
  <si>
    <t>業務用WEプランC</t>
  </si>
  <si>
    <t>高圧業務用電力ＴＯＵ</t>
  </si>
  <si>
    <t>高圧業務用電力ＴＯＵ２</t>
  </si>
  <si>
    <t>高圧電力プランＡ（第１種）</t>
  </si>
  <si>
    <t>高圧電力プランＢ（第１種）</t>
  </si>
  <si>
    <t>高圧電力プランＡ（第２種）</t>
  </si>
  <si>
    <t>高圧電力プランＢ（第２種）</t>
  </si>
  <si>
    <t>契約継続割引</t>
  </si>
  <si>
    <t>蓄熱調整割引</t>
  </si>
  <si>
    <t>電化厨房契約</t>
  </si>
  <si>
    <t>長期評価割引</t>
  </si>
  <si>
    <t>業務用オール電化契約</t>
  </si>
  <si>
    <t>規模割引</t>
  </si>
  <si>
    <t>ピーク時間調整契約割引</t>
  </si>
  <si>
    <t>登録</t>
  </si>
  <si>
    <t>高圧季時別L（500kw以上）</t>
  </si>
  <si>
    <t>高圧季時別H（500kw以上）</t>
  </si>
  <si>
    <t>高圧電力L（500kw以上）</t>
  </si>
  <si>
    <t>高圧電力H（500kw以上）</t>
  </si>
  <si>
    <t>　　　また、選択リストに該当するものが無い場合「その他（割引名入力）→」をご選択のうえ、右枠にご契約されている割引名をご入力ください。</t>
  </si>
  <si>
    <t>その他（割引名入力）→</t>
  </si>
  <si>
    <t>年　月　日</t>
  </si>
  <si>
    <t>※６：力率は100%として基本料金を算定いたします。</t>
  </si>
  <si>
    <t>※８：契約電力500kW以上の場合は、最大需要電力の入力は必須となります。</t>
  </si>
  <si>
    <t>最大需要
電力(kW) 
※８</t>
  </si>
  <si>
    <t>選択してください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</si>
</sst>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_ "/>
    <numFmt numFmtId="179" formatCode="yyyy&quot;年&quot;m&quot;月&quot;;@"/>
    <numFmt numFmtId="180" formatCode="0.0_ "/>
    <numFmt numFmtId="181" formatCode="#,##0.0;[Red]\-#,##0.0"/>
    <numFmt numFmtId="182" formatCode="#.##&quot;kW&quot;"/>
    <numFmt numFmtId="183" formatCode="&quot;kW&quot;"/>
    <numFmt numFmtId="184" formatCode="#.#&quot;kW&quot;"/>
    <numFmt numFmtId="185" formatCode="##&quot;kW&quot;"/>
    <numFmt numFmtId="186" formatCode="##&quot;%&quot;"/>
    <numFmt numFmtId="187" formatCode="#,##0_ "/>
    <numFmt numFmtId="188" formatCode="#,##0.0"/>
    <numFmt numFmtId="189" formatCode="[&lt;=999]000;[&lt;=9999]000\-00;000\-0000"/>
    <numFmt numFmtId="190" formatCode="#,##0.00_ "/>
    <numFmt numFmtId="191" formatCode="#,##0.00;[Red]#,##0.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eiryo UI"/>
      <family val="3"/>
    </font>
    <font>
      <b/>
      <sz val="1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0"/>
      <name val="Calibri"/>
      <family val="3"/>
    </font>
    <font>
      <sz val="11"/>
      <color theme="0"/>
      <name val="ＭＳ Ｐゴシック"/>
      <family val="3"/>
    </font>
    <font>
      <sz val="8"/>
      <color theme="0"/>
      <name val="Calibri"/>
      <family val="3"/>
    </font>
    <font>
      <sz val="8"/>
      <color theme="0"/>
      <name val="ＭＳ Ｐゴシック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9" tint="0.799979984760284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38" fontId="0" fillId="2" borderId="11" xfId="48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48" applyNumberFormat="1" applyFont="1" applyFill="1" applyBorder="1" applyAlignment="1">
      <alignment vertical="center" wrapText="1"/>
    </xf>
    <xf numFmtId="178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7" fontId="0" fillId="0" borderId="11" xfId="48" applyNumberFormat="1" applyFont="1" applyFill="1" applyBorder="1" applyAlignment="1">
      <alignment vertical="center" shrinkToFit="1"/>
    </xf>
    <xf numFmtId="188" fontId="0" fillId="0" borderId="12" xfId="42" applyNumberFormat="1" applyFont="1" applyBorder="1" applyAlignment="1">
      <alignment vertical="center"/>
    </xf>
    <xf numFmtId="187" fontId="0" fillId="0" borderId="13" xfId="48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2" borderId="14" xfId="0" applyFill="1" applyBorder="1" applyAlignment="1">
      <alignment vertical="center"/>
    </xf>
    <xf numFmtId="188" fontId="0" fillId="2" borderId="12" xfId="48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9" xfId="0" applyFill="1" applyBorder="1" applyAlignment="1">
      <alignment horizontal="center" vertical="center" textRotation="255"/>
    </xf>
    <xf numFmtId="38" fontId="0" fillId="0" borderId="19" xfId="48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9" fontId="0" fillId="34" borderId="11" xfId="0" applyNumberFormat="1" applyFont="1" applyFill="1" applyBorder="1" applyAlignment="1">
      <alignment horizontal="center" vertical="center"/>
    </xf>
    <xf numFmtId="179" fontId="0" fillId="34" borderId="2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7" fillId="0" borderId="0" xfId="62" applyFont="1" applyBorder="1">
      <alignment vertical="center"/>
      <protection/>
    </xf>
    <xf numFmtId="4" fontId="47" fillId="0" borderId="0" xfId="0" applyNumberFormat="1" applyFont="1" applyAlignment="1">
      <alignment vertical="center"/>
    </xf>
    <xf numFmtId="0" fontId="47" fillId="0" borderId="0" xfId="61" applyFont="1" applyFill="1" applyBorder="1" applyAlignment="1">
      <alignment vertical="center"/>
      <protection/>
    </xf>
    <xf numFmtId="0" fontId="47" fillId="0" borderId="0" xfId="61" applyFont="1" applyBorder="1" applyAlignment="1">
      <alignment vertical="center"/>
      <protection/>
    </xf>
    <xf numFmtId="0" fontId="47" fillId="0" borderId="0" xfId="61" applyFont="1" applyBorder="1">
      <alignment vertical="center"/>
      <protection/>
    </xf>
    <xf numFmtId="0" fontId="0" fillId="7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38" fontId="47" fillId="0" borderId="0" xfId="0" applyNumberFormat="1" applyFont="1" applyFill="1" applyAlignment="1">
      <alignment vertical="center"/>
    </xf>
    <xf numFmtId="190" fontId="47" fillId="0" borderId="0" xfId="0" applyNumberFormat="1" applyFont="1" applyFill="1" applyAlignment="1">
      <alignment vertical="center"/>
    </xf>
    <xf numFmtId="38" fontId="0" fillId="33" borderId="26" xfId="48" applyFont="1" applyFill="1" applyBorder="1" applyAlignment="1">
      <alignment horizontal="center" vertical="center" shrinkToFit="1"/>
    </xf>
    <xf numFmtId="189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190" fontId="0" fillId="0" borderId="11" xfId="0" applyNumberFormat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5" fontId="0" fillId="0" borderId="11" xfId="0" applyNumberFormat="1" applyBorder="1" applyAlignment="1" applyProtection="1">
      <alignment vertical="center"/>
      <protection locked="0"/>
    </xf>
    <xf numFmtId="185" fontId="4" fillId="0" borderId="11" xfId="0" applyNumberFormat="1" applyFont="1" applyBorder="1" applyAlignment="1" applyProtection="1">
      <alignment vertical="center"/>
      <protection locked="0"/>
    </xf>
    <xf numFmtId="179" fontId="0" fillId="34" borderId="11" xfId="0" applyNumberFormat="1" applyFill="1" applyBorder="1" applyAlignment="1" applyProtection="1">
      <alignment horizontal="center" vertical="center"/>
      <protection locked="0"/>
    </xf>
    <xf numFmtId="187" fontId="0" fillId="34" borderId="16" xfId="0" applyNumberFormat="1" applyFill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/>
      <protection locked="0"/>
    </xf>
    <xf numFmtId="187" fontId="0" fillId="34" borderId="11" xfId="48" applyNumberFormat="1" applyFont="1" applyFill="1" applyBorder="1" applyAlignment="1" applyProtection="1">
      <alignment vertical="center" shrinkToFit="1"/>
      <protection locked="0"/>
    </xf>
    <xf numFmtId="187" fontId="0" fillId="0" borderId="11" xfId="0" applyNumberForma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 shrinkToFit="1"/>
      <protection locked="0"/>
    </xf>
    <xf numFmtId="187" fontId="0" fillId="0" borderId="11" xfId="48" applyNumberFormat="1" applyFon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87" fontId="0" fillId="34" borderId="11" xfId="48" applyNumberFormat="1" applyFont="1" applyFill="1" applyBorder="1" applyAlignment="1" applyProtection="1">
      <alignment vertical="center" shrinkToFit="1"/>
      <protection/>
    </xf>
    <xf numFmtId="38" fontId="0" fillId="0" borderId="12" xfId="48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38" fontId="4" fillId="2" borderId="11" xfId="48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35" borderId="1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38" fontId="0" fillId="33" borderId="11" xfId="48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38" fontId="0" fillId="16" borderId="26" xfId="48" applyFont="1" applyFill="1" applyBorder="1" applyAlignment="1">
      <alignment horizontal="center" vertical="center" wrapText="1"/>
    </xf>
    <xf numFmtId="38" fontId="0" fillId="16" borderId="13" xfId="48" applyFont="1" applyFill="1" applyBorder="1" applyAlignment="1">
      <alignment horizontal="center" vertical="center" wrapText="1"/>
    </xf>
    <xf numFmtId="38" fontId="0" fillId="16" borderId="22" xfId="48" applyFont="1" applyFill="1" applyBorder="1" applyAlignment="1">
      <alignment horizontal="center" vertical="center" wrapText="1"/>
    </xf>
    <xf numFmtId="38" fontId="0" fillId="33" borderId="12" xfId="48" applyFont="1" applyFill="1" applyBorder="1" applyAlignment="1">
      <alignment horizontal="center" vertical="center" wrapText="1"/>
    </xf>
    <xf numFmtId="38" fontId="0" fillId="33" borderId="27" xfId="48" applyFont="1" applyFill="1" applyBorder="1" applyAlignment="1">
      <alignment horizontal="center" vertical="center" wrapText="1"/>
    </xf>
    <xf numFmtId="38" fontId="0" fillId="33" borderId="16" xfId="48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38" fontId="0" fillId="2" borderId="11" xfId="48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良い" xfId="63"/>
  </cellStyles>
  <dxfs count="4">
    <dxf>
      <fill>
        <patternFill patternType="solid">
          <bgColor rgb="FFFF0000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rgb="FFFF0000"/>
      </font>
      <border/>
    </dxf>
    <dxf>
      <numFmt numFmtId="179" formatCode="yyyy&quot;年&quot;m&quot;月&quot;;@"/>
      <fill>
        <patternFill patternType="solid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257175</xdr:colOff>
      <xdr:row>0</xdr:row>
      <xdr:rowOff>66675</xdr:rowOff>
    </xdr:from>
    <xdr:ext cx="590550" cy="323850"/>
    <xdr:sp>
      <xdr:nvSpPr>
        <xdr:cNvPr id="1" name="テキスト ボックス 1"/>
        <xdr:cNvSpPr txBox="1">
          <a:spLocks noChangeAspect="1" noChangeArrowheads="1"/>
        </xdr:cNvSpPr>
      </xdr:nvSpPr>
      <xdr:spPr>
        <a:xfrm>
          <a:off x="14239875" y="66675"/>
          <a:ext cx="5905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中部</a:t>
          </a:r>
        </a:p>
      </xdr:txBody>
    </xdr:sp>
    <xdr:clientData/>
  </xdr:oneCellAnchor>
  <xdr:twoCellAnchor>
    <xdr:from>
      <xdr:col>12</xdr:col>
      <xdr:colOff>752475</xdr:colOff>
      <xdr:row>10</xdr:row>
      <xdr:rowOff>0</xdr:rowOff>
    </xdr:from>
    <xdr:to>
      <xdr:col>12</xdr:col>
      <xdr:colOff>800100</xdr:colOff>
      <xdr:row>17</xdr:row>
      <xdr:rowOff>238125</xdr:rowOff>
    </xdr:to>
    <xdr:sp>
      <xdr:nvSpPr>
        <xdr:cNvPr id="2" name="左大かっこ 3"/>
        <xdr:cNvSpPr>
          <a:spLocks/>
        </xdr:cNvSpPr>
      </xdr:nvSpPr>
      <xdr:spPr>
        <a:xfrm>
          <a:off x="9191625" y="2505075"/>
          <a:ext cx="47625" cy="1971675"/>
        </a:xfrm>
        <a:prstGeom prst="leftBracket">
          <a:avLst>
            <a:gd name="adj" fmla="val -49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18</xdr:row>
      <xdr:rowOff>247650</xdr:rowOff>
    </xdr:from>
    <xdr:to>
      <xdr:col>12</xdr:col>
      <xdr:colOff>800100</xdr:colOff>
      <xdr:row>22</xdr:row>
      <xdr:rowOff>228600</xdr:rowOff>
    </xdr:to>
    <xdr:sp>
      <xdr:nvSpPr>
        <xdr:cNvPr id="3" name="左大かっこ 3"/>
        <xdr:cNvSpPr>
          <a:spLocks/>
        </xdr:cNvSpPr>
      </xdr:nvSpPr>
      <xdr:spPr>
        <a:xfrm>
          <a:off x="9191625" y="4733925"/>
          <a:ext cx="47625" cy="971550"/>
        </a:xfrm>
        <a:prstGeom prst="leftBracket">
          <a:avLst>
            <a:gd name="adj" fmla="val -4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95250</xdr:colOff>
      <xdr:row>16</xdr:row>
      <xdr:rowOff>19050</xdr:rowOff>
    </xdr:to>
    <xdr:sp>
      <xdr:nvSpPr>
        <xdr:cNvPr id="4" name="左大かっこ 3"/>
        <xdr:cNvSpPr>
          <a:spLocks/>
        </xdr:cNvSpPr>
      </xdr:nvSpPr>
      <xdr:spPr>
        <a:xfrm>
          <a:off x="7743825" y="3476625"/>
          <a:ext cx="47625" cy="533400"/>
        </a:xfrm>
        <a:prstGeom prst="leftBracket">
          <a:avLst>
            <a:gd name="adj" fmla="val -49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85725</xdr:rowOff>
    </xdr:from>
    <xdr:to>
      <xdr:col>13</xdr:col>
      <xdr:colOff>628650</xdr:colOff>
      <xdr:row>26</xdr:row>
      <xdr:rowOff>142875</xdr:rowOff>
    </xdr:to>
    <xdr:sp>
      <xdr:nvSpPr>
        <xdr:cNvPr id="5" name="下矢印 9"/>
        <xdr:cNvSpPr>
          <a:spLocks/>
        </xdr:cNvSpPr>
      </xdr:nvSpPr>
      <xdr:spPr>
        <a:xfrm>
          <a:off x="9439275" y="6057900"/>
          <a:ext cx="485775" cy="552450"/>
        </a:xfrm>
        <a:prstGeom prst="downArrow">
          <a:avLst>
            <a:gd name="adj" fmla="val 6324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33"/>
  <sheetViews>
    <sheetView tabSelected="1" zoomScale="80" zoomScaleNormal="80" zoomScaleSheetLayoutView="70" zoomScalePageLayoutView="0" workbookViewId="0" topLeftCell="A25">
      <selection activeCell="P38" sqref="P38:T43"/>
    </sheetView>
  </sheetViews>
  <sheetFormatPr defaultColWidth="9.00390625" defaultRowHeight="13.5"/>
  <cols>
    <col min="1" max="1" width="2.125" style="0" customWidth="1"/>
    <col min="2" max="2" width="11.125" style="0" customWidth="1"/>
    <col min="3" max="12" width="9.75390625" style="0" customWidth="1"/>
    <col min="13" max="13" width="11.25390625" style="0" customWidth="1"/>
    <col min="14" max="17" width="9.75390625" style="0" customWidth="1"/>
    <col min="18" max="18" width="11.375" style="0" customWidth="1"/>
    <col min="19" max="19" width="11.125" style="0" customWidth="1"/>
    <col min="20" max="20" width="11.875" style="0" customWidth="1"/>
  </cols>
  <sheetData>
    <row r="1" spans="2:10" ht="35.25" customHeight="1">
      <c r="B1" s="100" t="s">
        <v>4</v>
      </c>
      <c r="C1" s="100"/>
      <c r="D1" s="100"/>
      <c r="E1" s="100"/>
      <c r="F1" s="100"/>
      <c r="G1" s="11"/>
      <c r="H1" s="11"/>
      <c r="I1" s="11"/>
      <c r="J1" s="11"/>
    </row>
    <row r="2" spans="2:10" ht="6" customHeight="1">
      <c r="B2" s="10"/>
      <c r="C2" s="10"/>
      <c r="D2" s="10"/>
      <c r="E2" s="10"/>
      <c r="F2" s="10"/>
      <c r="G2" s="4"/>
      <c r="H2" s="4"/>
      <c r="I2" s="4"/>
      <c r="J2" s="4"/>
    </row>
    <row r="3" spans="2:23" ht="19.5" customHeight="1">
      <c r="B3" s="106" t="s">
        <v>10</v>
      </c>
      <c r="C3" s="106"/>
      <c r="D3" s="107"/>
      <c r="E3" s="108"/>
      <c r="F3" s="108"/>
      <c r="G3" s="108"/>
      <c r="H3" s="108"/>
      <c r="I3" s="108"/>
      <c r="J3" s="109"/>
      <c r="L3" s="93" t="s">
        <v>8</v>
      </c>
      <c r="M3" s="101"/>
      <c r="N3" s="111"/>
      <c r="O3" s="112"/>
      <c r="P3" s="112"/>
      <c r="Q3" s="112"/>
      <c r="R3" s="113"/>
      <c r="S3" s="5"/>
      <c r="T3" s="5"/>
      <c r="U3" s="5"/>
      <c r="V3" s="5"/>
      <c r="W3" s="5"/>
    </row>
    <row r="4" spans="2:23" ht="19.5" customHeight="1">
      <c r="B4" s="110" t="s">
        <v>6</v>
      </c>
      <c r="C4" s="110"/>
      <c r="D4" s="102"/>
      <c r="E4" s="103"/>
      <c r="F4" s="103"/>
      <c r="G4" s="103"/>
      <c r="H4" s="103"/>
      <c r="I4" s="103"/>
      <c r="J4" s="104"/>
      <c r="L4" s="93" t="s">
        <v>5</v>
      </c>
      <c r="M4" s="101"/>
      <c r="N4" s="111"/>
      <c r="O4" s="112"/>
      <c r="P4" s="112"/>
      <c r="Q4" s="112"/>
      <c r="R4" s="113"/>
      <c r="S4" s="5"/>
      <c r="T4" s="5"/>
      <c r="U4" s="5"/>
      <c r="V4" s="5"/>
      <c r="W4" s="5"/>
    </row>
    <row r="5" spans="2:23" ht="19.5" customHeight="1">
      <c r="B5" s="34" t="s">
        <v>31</v>
      </c>
      <c r="C5" s="35"/>
      <c r="D5" s="70"/>
      <c r="E5" s="5"/>
      <c r="F5" s="6"/>
      <c r="G5" s="6"/>
      <c r="H5" s="6"/>
      <c r="I5" s="6"/>
      <c r="J5" s="6"/>
      <c r="K5" s="7"/>
      <c r="L5" s="93" t="s">
        <v>9</v>
      </c>
      <c r="M5" s="94"/>
      <c r="N5" s="111"/>
      <c r="O5" s="112"/>
      <c r="P5" s="112"/>
      <c r="Q5" s="112"/>
      <c r="R5" s="113"/>
      <c r="S5" s="5"/>
      <c r="T5" s="5"/>
      <c r="U5" s="5"/>
      <c r="V5" s="5"/>
      <c r="W5" s="5"/>
    </row>
    <row r="6" spans="2:23" ht="19.5" customHeight="1">
      <c r="B6" s="93" t="s">
        <v>7</v>
      </c>
      <c r="C6" s="94"/>
      <c r="D6" s="102"/>
      <c r="E6" s="103"/>
      <c r="F6" s="103"/>
      <c r="G6" s="103"/>
      <c r="H6" s="103"/>
      <c r="I6" s="103"/>
      <c r="J6" s="104"/>
      <c r="S6" s="5"/>
      <c r="T6" s="5"/>
      <c r="U6" s="5"/>
      <c r="V6" s="5"/>
      <c r="W6" s="5"/>
    </row>
    <row r="7" spans="2:23" ht="19.5" customHeight="1">
      <c r="B7" s="2"/>
      <c r="C7" s="2"/>
      <c r="D7" s="45"/>
      <c r="E7" s="46"/>
      <c r="F7" s="46"/>
      <c r="G7" s="46"/>
      <c r="H7" s="46"/>
      <c r="I7" s="46"/>
      <c r="J7" s="46"/>
      <c r="K7" s="9"/>
      <c r="L7" s="2"/>
      <c r="M7" s="2"/>
      <c r="N7" s="2"/>
      <c r="O7" s="2"/>
      <c r="P7" s="2"/>
      <c r="Q7" s="2"/>
      <c r="R7" s="2"/>
      <c r="S7" s="5"/>
      <c r="T7" s="5"/>
      <c r="U7" s="5"/>
      <c r="V7" s="5"/>
      <c r="W7" s="5"/>
    </row>
    <row r="8" spans="2:17" ht="19.5" customHeight="1">
      <c r="B8" s="93" t="s">
        <v>14</v>
      </c>
      <c r="C8" s="94"/>
      <c r="D8" s="71"/>
      <c r="E8" s="6" t="s">
        <v>23</v>
      </c>
      <c r="F8" s="6"/>
      <c r="G8" s="6"/>
      <c r="H8" s="6"/>
      <c r="I8" s="6"/>
      <c r="J8" s="6"/>
      <c r="K8" s="9"/>
      <c r="L8" s="9"/>
      <c r="M8" s="9"/>
      <c r="N8" s="9"/>
      <c r="O8" s="9"/>
      <c r="P8" s="9"/>
      <c r="Q8" s="9"/>
    </row>
    <row r="9" spans="2:17" ht="19.5" customHeight="1">
      <c r="B9" s="110" t="s">
        <v>0</v>
      </c>
      <c r="C9" s="110"/>
      <c r="D9" s="102"/>
      <c r="E9" s="103"/>
      <c r="F9" s="103"/>
      <c r="G9" s="103"/>
      <c r="H9" s="103"/>
      <c r="I9" s="103"/>
      <c r="J9" s="104"/>
      <c r="K9" s="8"/>
      <c r="L9" s="8"/>
      <c r="M9" s="8"/>
      <c r="N9" s="8"/>
      <c r="O9" s="8"/>
      <c r="P9" s="8"/>
      <c r="Q9" s="8"/>
    </row>
    <row r="10" spans="2:11" ht="19.5" customHeight="1">
      <c r="B10" s="129" t="s">
        <v>3</v>
      </c>
      <c r="C10" s="130"/>
      <c r="D10" s="102"/>
      <c r="E10" s="131"/>
      <c r="F10" s="131"/>
      <c r="G10" s="131"/>
      <c r="H10" s="131"/>
      <c r="I10" s="131"/>
      <c r="J10" s="132"/>
      <c r="K10" s="9"/>
    </row>
    <row r="11" spans="2:20" ht="19.5" customHeight="1">
      <c r="B11" s="105" t="s">
        <v>25</v>
      </c>
      <c r="C11" s="105"/>
      <c r="D11" s="60" t="s">
        <v>38</v>
      </c>
      <c r="E11" s="73"/>
      <c r="F11" s="73"/>
      <c r="G11" s="73"/>
      <c r="H11" s="73"/>
      <c r="I11" s="73"/>
      <c r="J11" s="6"/>
      <c r="K11" s="9"/>
      <c r="L11" s="30"/>
      <c r="M11" s="142" t="s">
        <v>27</v>
      </c>
      <c r="N11" s="117" t="s">
        <v>87</v>
      </c>
      <c r="O11" s="118"/>
      <c r="P11" s="115"/>
      <c r="Q11" s="116"/>
      <c r="S11" s="28" t="s">
        <v>19</v>
      </c>
      <c r="T11" s="74"/>
    </row>
    <row r="12" spans="2:20" ht="19.5" customHeight="1">
      <c r="B12" s="105" t="s">
        <v>24</v>
      </c>
      <c r="C12" s="105"/>
      <c r="D12" s="72"/>
      <c r="E12" s="72"/>
      <c r="F12" s="72"/>
      <c r="G12" s="72"/>
      <c r="H12" s="72"/>
      <c r="I12" s="72"/>
      <c r="J12" s="6"/>
      <c r="K12" s="9"/>
      <c r="L12" s="30"/>
      <c r="M12" s="143"/>
      <c r="N12" s="117"/>
      <c r="O12" s="118"/>
      <c r="P12" s="115"/>
      <c r="Q12" s="116"/>
      <c r="R12" s="3"/>
      <c r="S12" s="28" t="s">
        <v>19</v>
      </c>
      <c r="T12" s="74"/>
    </row>
    <row r="13" spans="11:20" ht="19.5" customHeight="1">
      <c r="K13" s="9"/>
      <c r="L13" s="30"/>
      <c r="M13" s="143"/>
      <c r="N13" s="117"/>
      <c r="O13" s="118"/>
      <c r="P13" s="133"/>
      <c r="Q13" s="134"/>
      <c r="R13" s="3"/>
      <c r="S13" s="28" t="s">
        <v>19</v>
      </c>
      <c r="T13" s="74"/>
    </row>
    <row r="14" spans="1:20" ht="19.5" customHeight="1">
      <c r="A14" s="7"/>
      <c r="H14" s="125" t="s">
        <v>39</v>
      </c>
      <c r="I14" s="125"/>
      <c r="J14" s="125" t="s">
        <v>40</v>
      </c>
      <c r="K14" s="125"/>
      <c r="L14" s="30"/>
      <c r="M14" s="143"/>
      <c r="N14" s="117"/>
      <c r="O14" s="118"/>
      <c r="P14" s="133"/>
      <c r="Q14" s="134"/>
      <c r="R14" s="3"/>
      <c r="S14" s="28" t="s">
        <v>19</v>
      </c>
      <c r="T14" s="74"/>
    </row>
    <row r="15" spans="2:20" ht="19.5" customHeight="1">
      <c r="B15" s="95" t="s">
        <v>15</v>
      </c>
      <c r="C15" s="96"/>
      <c r="D15" s="88" t="s">
        <v>105</v>
      </c>
      <c r="E15" s="89"/>
      <c r="F15" s="12" t="s">
        <v>13</v>
      </c>
      <c r="G15" s="15" t="s">
        <v>30</v>
      </c>
      <c r="H15" s="92" t="s">
        <v>41</v>
      </c>
      <c r="I15" s="92"/>
      <c r="J15" s="92" t="s">
        <v>101</v>
      </c>
      <c r="K15" s="92"/>
      <c r="L15" s="135" t="s">
        <v>42</v>
      </c>
      <c r="M15" s="143"/>
      <c r="N15" s="117"/>
      <c r="O15" s="118"/>
      <c r="P15" s="133"/>
      <c r="Q15" s="134"/>
      <c r="R15" s="3"/>
      <c r="S15" s="28" t="s">
        <v>19</v>
      </c>
      <c r="T15" s="74"/>
    </row>
    <row r="16" spans="2:20" ht="19.5" customHeight="1">
      <c r="B16" s="95" t="s">
        <v>18</v>
      </c>
      <c r="C16" s="96"/>
      <c r="D16" s="88" t="s">
        <v>105</v>
      </c>
      <c r="E16" s="89"/>
      <c r="F16" s="12" t="s">
        <v>13</v>
      </c>
      <c r="G16" s="15" t="s">
        <v>30</v>
      </c>
      <c r="H16" s="90" t="s">
        <v>101</v>
      </c>
      <c r="I16" s="91"/>
      <c r="J16" s="92" t="s">
        <v>101</v>
      </c>
      <c r="K16" s="92"/>
      <c r="L16" s="135"/>
      <c r="M16" s="143"/>
      <c r="N16" s="117"/>
      <c r="O16" s="118"/>
      <c r="P16" s="133"/>
      <c r="Q16" s="134"/>
      <c r="R16" s="3"/>
      <c r="S16" s="28" t="s">
        <v>19</v>
      </c>
      <c r="T16" s="74"/>
    </row>
    <row r="17" spans="12:20" s="3" customFormat="1" ht="19.5" customHeight="1" thickBot="1">
      <c r="L17" s="30"/>
      <c r="M17" s="143"/>
      <c r="N17" s="117"/>
      <c r="O17" s="118"/>
      <c r="P17" s="133"/>
      <c r="Q17" s="134"/>
      <c r="S17" s="28" t="s">
        <v>19</v>
      </c>
      <c r="T17" s="74"/>
    </row>
    <row r="18" spans="2:20" s="3" customFormat="1" ht="19.5" customHeight="1" thickTop="1">
      <c r="B18" s="61" t="s">
        <v>22</v>
      </c>
      <c r="C18" s="36"/>
      <c r="D18" s="37"/>
      <c r="E18" s="37"/>
      <c r="F18" s="37"/>
      <c r="G18" s="37"/>
      <c r="H18" s="37"/>
      <c r="I18" s="37"/>
      <c r="J18" s="37"/>
      <c r="K18" s="38"/>
      <c r="L18" s="39"/>
      <c r="M18" s="143"/>
      <c r="N18" s="117"/>
      <c r="O18" s="118"/>
      <c r="P18" s="133"/>
      <c r="Q18" s="134"/>
      <c r="S18" s="28" t="s">
        <v>19</v>
      </c>
      <c r="T18" s="74"/>
    </row>
    <row r="19" spans="2:12" s="3" customFormat="1" ht="19.5" customHeight="1">
      <c r="B19" s="62" t="s">
        <v>43</v>
      </c>
      <c r="C19" s="2"/>
      <c r="D19" s="1"/>
      <c r="E19" s="1"/>
      <c r="F19" s="1"/>
      <c r="G19" s="1"/>
      <c r="H19" s="1"/>
      <c r="I19" s="1"/>
      <c r="J19" s="1"/>
      <c r="K19" s="29"/>
      <c r="L19" s="40"/>
    </row>
    <row r="20" spans="2:20" s="3" customFormat="1" ht="19.5" customHeight="1">
      <c r="B20" s="63" t="s">
        <v>44</v>
      </c>
      <c r="C20" s="9"/>
      <c r="D20" s="9"/>
      <c r="E20" s="9"/>
      <c r="F20" s="9"/>
      <c r="G20" s="9"/>
      <c r="H20" s="9"/>
      <c r="I20" s="9"/>
      <c r="J20" s="9"/>
      <c r="K20" s="9"/>
      <c r="L20" s="40"/>
      <c r="M20" s="140" t="s">
        <v>28</v>
      </c>
      <c r="N20" s="138" t="s">
        <v>11</v>
      </c>
      <c r="O20" s="139"/>
      <c r="P20" s="136" t="s">
        <v>105</v>
      </c>
      <c r="Q20" s="137"/>
      <c r="R20" s="12" t="s">
        <v>13</v>
      </c>
      <c r="S20" s="28" t="s">
        <v>21</v>
      </c>
      <c r="T20" s="75"/>
    </row>
    <row r="21" spans="2:20" s="3" customFormat="1" ht="19.5" customHeight="1">
      <c r="B21" s="63" t="s">
        <v>45</v>
      </c>
      <c r="C21" s="9"/>
      <c r="D21" s="9"/>
      <c r="E21" s="9"/>
      <c r="F21" s="9"/>
      <c r="G21" s="9"/>
      <c r="H21" s="9"/>
      <c r="I21" s="9"/>
      <c r="J21" s="9"/>
      <c r="K21" s="9"/>
      <c r="L21" s="41"/>
      <c r="M21" s="141"/>
      <c r="N21" s="138" t="s">
        <v>12</v>
      </c>
      <c r="O21" s="139"/>
      <c r="P21" s="136" t="s">
        <v>105</v>
      </c>
      <c r="Q21" s="137"/>
      <c r="R21" s="12" t="s">
        <v>13</v>
      </c>
      <c r="S21" s="28" t="s">
        <v>21</v>
      </c>
      <c r="T21" s="75"/>
    </row>
    <row r="22" spans="2:13" s="3" customFormat="1" ht="19.5" customHeight="1">
      <c r="B22" s="63" t="s">
        <v>46</v>
      </c>
      <c r="C22" s="9"/>
      <c r="D22" s="9"/>
      <c r="E22" s="9"/>
      <c r="F22" s="9"/>
      <c r="G22" s="9"/>
      <c r="H22" s="9"/>
      <c r="I22" s="9"/>
      <c r="J22" s="9"/>
      <c r="K22" s="9"/>
      <c r="L22" s="42"/>
      <c r="M22" s="141"/>
    </row>
    <row r="23" spans="2:20" s="3" customFormat="1" ht="19.5" customHeight="1">
      <c r="B23" s="63" t="s">
        <v>99</v>
      </c>
      <c r="C23" s="9"/>
      <c r="D23" s="9"/>
      <c r="E23" s="9"/>
      <c r="F23" s="9"/>
      <c r="G23" s="9"/>
      <c r="H23" s="9"/>
      <c r="I23" s="9"/>
      <c r="J23" s="9"/>
      <c r="K23" s="9"/>
      <c r="L23" s="42"/>
      <c r="M23" s="141"/>
      <c r="N23" s="138" t="s">
        <v>20</v>
      </c>
      <c r="O23" s="139"/>
      <c r="P23" s="136" t="s">
        <v>105</v>
      </c>
      <c r="Q23" s="137"/>
      <c r="R23" s="12" t="s">
        <v>13</v>
      </c>
      <c r="S23" s="28" t="s">
        <v>21</v>
      </c>
      <c r="T23" s="75"/>
    </row>
    <row r="24" spans="2:15" s="3" customFormat="1" ht="19.5" customHeight="1">
      <c r="B24" s="63" t="s">
        <v>47</v>
      </c>
      <c r="C24" s="9"/>
      <c r="D24" s="9"/>
      <c r="E24" s="9"/>
      <c r="F24" s="9"/>
      <c r="G24" s="9"/>
      <c r="H24" s="9"/>
      <c r="I24" s="9"/>
      <c r="J24" s="9"/>
      <c r="K24" s="9"/>
      <c r="L24" s="42"/>
      <c r="M24" s="29"/>
      <c r="N24" s="2" t="s">
        <v>26</v>
      </c>
      <c r="O24" s="14"/>
    </row>
    <row r="25" spans="2:15" s="3" customFormat="1" ht="19.5" customHeight="1">
      <c r="B25" s="63" t="s">
        <v>102</v>
      </c>
      <c r="C25" s="9"/>
      <c r="D25" s="9"/>
      <c r="E25" s="9"/>
      <c r="F25" s="9"/>
      <c r="G25" s="9"/>
      <c r="H25" s="9"/>
      <c r="I25" s="9"/>
      <c r="J25" s="9"/>
      <c r="K25" s="9"/>
      <c r="L25" s="42"/>
      <c r="M25" s="29"/>
      <c r="N25" s="2"/>
      <c r="O25" s="14"/>
    </row>
    <row r="26" spans="2:12" s="3" customFormat="1" ht="19.5" customHeight="1">
      <c r="B26" s="63" t="s">
        <v>48</v>
      </c>
      <c r="C26" s="9"/>
      <c r="D26" s="9"/>
      <c r="E26" s="9"/>
      <c r="F26" s="9"/>
      <c r="G26" s="9"/>
      <c r="H26" s="9"/>
      <c r="I26" s="9"/>
      <c r="J26" s="9"/>
      <c r="K26" s="9"/>
      <c r="L26" s="42"/>
    </row>
    <row r="27" spans="2:12" s="3" customFormat="1" ht="19.5" customHeight="1" thickBot="1">
      <c r="B27" s="64" t="s">
        <v>103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2:20" ht="19.5" customHeight="1" thickTop="1">
      <c r="L28" s="13"/>
      <c r="M28" s="29"/>
      <c r="N28" s="119" t="s">
        <v>49</v>
      </c>
      <c r="O28" s="14"/>
      <c r="P28" s="3"/>
      <c r="Q28" s="3"/>
      <c r="R28" s="3"/>
      <c r="S28" s="3"/>
      <c r="T28" s="3"/>
    </row>
    <row r="29" spans="2:17" ht="19.5" customHeight="1">
      <c r="B29" s="127" t="s">
        <v>32</v>
      </c>
      <c r="C29" s="126" t="s">
        <v>16</v>
      </c>
      <c r="D29" s="97" t="s">
        <v>104</v>
      </c>
      <c r="E29" s="122" t="s">
        <v>50</v>
      </c>
      <c r="F29" s="123"/>
      <c r="G29" s="123"/>
      <c r="H29" s="123"/>
      <c r="I29" s="124"/>
      <c r="J29" s="114" t="s">
        <v>17</v>
      </c>
      <c r="K29" s="98" t="s">
        <v>29</v>
      </c>
      <c r="L29" s="87" t="s">
        <v>1</v>
      </c>
      <c r="M29" s="25"/>
      <c r="N29" s="120"/>
      <c r="O29" s="33"/>
      <c r="Q29" s="18"/>
    </row>
    <row r="30" spans="2:17" ht="19.5" customHeight="1">
      <c r="B30" s="128"/>
      <c r="C30" s="126"/>
      <c r="D30" s="97"/>
      <c r="E30" s="69">
        <f>IF(E11="",K46,E11)</f>
      </c>
      <c r="F30" s="69">
        <f>IF(F11="",L46,F11)</f>
      </c>
      <c r="G30" s="69">
        <f>IF(G11="",M46,G11)</f>
      </c>
      <c r="H30" s="69">
        <f>IF(H11="",N46,H11)</f>
      </c>
      <c r="I30" s="69" t="str">
        <f>IF(I11="","-",I11)</f>
        <v>-</v>
      </c>
      <c r="J30" s="114"/>
      <c r="K30" s="99"/>
      <c r="L30" s="87"/>
      <c r="M30" s="25"/>
      <c r="N30" s="121"/>
      <c r="O30" s="33"/>
      <c r="Q30" s="19"/>
    </row>
    <row r="31" spans="2:17" ht="19.5" customHeight="1">
      <c r="B31" s="76"/>
      <c r="C31" s="77"/>
      <c r="D31" s="78"/>
      <c r="E31" s="78"/>
      <c r="F31" s="79"/>
      <c r="G31" s="79"/>
      <c r="H31" s="79"/>
      <c r="I31" s="80"/>
      <c r="J31" s="22">
        <f>SUM(E31:I31)</f>
        <v>0</v>
      </c>
      <c r="K31" s="86">
        <v>100</v>
      </c>
      <c r="L31" s="23">
        <f aca="true" t="shared" si="0" ref="L31:L42">_xlfn.IFERROR((J31/(C31*(DAY(EOMONTH(B31,0)))*24))*100,"")</f>
      </c>
      <c r="M31" s="25"/>
      <c r="N31" s="83"/>
      <c r="O31" s="33"/>
      <c r="Q31" s="19"/>
    </row>
    <row r="32" spans="2:17" ht="19.5" customHeight="1">
      <c r="B32" s="48" t="str">
        <f>IF(B31="","-",EDATE(B31,1))</f>
        <v>-</v>
      </c>
      <c r="C32" s="78"/>
      <c r="D32" s="78"/>
      <c r="E32" s="78"/>
      <c r="F32" s="79"/>
      <c r="G32" s="79"/>
      <c r="H32" s="79"/>
      <c r="I32" s="80"/>
      <c r="J32" s="22">
        <f>SUM(E32:I32)</f>
        <v>0</v>
      </c>
      <c r="K32" s="86">
        <v>100</v>
      </c>
      <c r="L32" s="23">
        <f t="shared" si="0"/>
      </c>
      <c r="M32" s="24"/>
      <c r="N32" s="83"/>
      <c r="O32" s="20"/>
      <c r="Q32" s="19"/>
    </row>
    <row r="33" spans="2:17" ht="19.5" customHeight="1">
      <c r="B33" s="47" t="str">
        <f>IF(B31="","-",EDATE(B32,1))</f>
        <v>-</v>
      </c>
      <c r="C33" s="78"/>
      <c r="D33" s="78"/>
      <c r="E33" s="78"/>
      <c r="F33" s="79"/>
      <c r="G33" s="79"/>
      <c r="H33" s="79"/>
      <c r="I33" s="81"/>
      <c r="J33" s="22">
        <f>SUM(E33:I33)</f>
        <v>0</v>
      </c>
      <c r="K33" s="86">
        <v>100</v>
      </c>
      <c r="L33" s="23">
        <f t="shared" si="0"/>
      </c>
      <c r="M33" s="24"/>
      <c r="N33" s="83"/>
      <c r="O33" s="20"/>
      <c r="Q33" s="19"/>
    </row>
    <row r="34" spans="2:17" ht="19.5" customHeight="1">
      <c r="B34" s="47" t="str">
        <f>IF(B31="","-",EDATE(B33,1))</f>
        <v>-</v>
      </c>
      <c r="C34" s="78"/>
      <c r="D34" s="78"/>
      <c r="E34" s="78"/>
      <c r="F34" s="79"/>
      <c r="G34" s="79"/>
      <c r="H34" s="79"/>
      <c r="I34" s="81"/>
      <c r="J34" s="22">
        <f aca="true" t="shared" si="1" ref="J34:J41">SUM(E34:I34)</f>
        <v>0</v>
      </c>
      <c r="K34" s="86">
        <v>100</v>
      </c>
      <c r="L34" s="23">
        <f t="shared" si="0"/>
      </c>
      <c r="M34" s="24"/>
      <c r="N34" s="84"/>
      <c r="O34" s="20"/>
      <c r="Q34" s="19"/>
    </row>
    <row r="35" spans="2:17" ht="19.5" customHeight="1">
      <c r="B35" s="47" t="str">
        <f>IF(B31="","-",EDATE(B34,1))</f>
        <v>-</v>
      </c>
      <c r="C35" s="78"/>
      <c r="D35" s="78"/>
      <c r="E35" s="78"/>
      <c r="F35" s="79"/>
      <c r="G35" s="79"/>
      <c r="H35" s="79"/>
      <c r="I35" s="81"/>
      <c r="J35" s="22">
        <f t="shared" si="1"/>
        <v>0</v>
      </c>
      <c r="K35" s="86">
        <v>100</v>
      </c>
      <c r="L35" s="23">
        <f t="shared" si="0"/>
      </c>
      <c r="M35" s="24"/>
      <c r="N35" s="84"/>
      <c r="O35" s="20"/>
      <c r="Q35" s="19"/>
    </row>
    <row r="36" spans="2:17" ht="19.5" customHeight="1">
      <c r="B36" s="47" t="str">
        <f>IF(B31="","-",EDATE(B35,1))</f>
        <v>-</v>
      </c>
      <c r="C36" s="78"/>
      <c r="D36" s="78"/>
      <c r="E36" s="78"/>
      <c r="F36" s="79"/>
      <c r="G36" s="82"/>
      <c r="H36" s="79"/>
      <c r="I36" s="81"/>
      <c r="J36" s="22">
        <f t="shared" si="1"/>
        <v>0</v>
      </c>
      <c r="K36" s="86">
        <v>100</v>
      </c>
      <c r="L36" s="23">
        <f t="shared" si="0"/>
      </c>
      <c r="M36" s="24"/>
      <c r="N36" s="84"/>
      <c r="O36" s="20"/>
      <c r="Q36" s="19"/>
    </row>
    <row r="37" spans="2:17" ht="19.5" customHeight="1">
      <c r="B37" s="47" t="str">
        <f>IF(B31="","-",EDATE(B36,1))</f>
        <v>-</v>
      </c>
      <c r="C37" s="78"/>
      <c r="D37" s="78"/>
      <c r="E37" s="78"/>
      <c r="F37" s="79"/>
      <c r="G37" s="82"/>
      <c r="H37" s="79"/>
      <c r="I37" s="81"/>
      <c r="J37" s="22">
        <f t="shared" si="1"/>
        <v>0</v>
      </c>
      <c r="K37" s="86">
        <v>100</v>
      </c>
      <c r="L37" s="23">
        <f t="shared" si="0"/>
      </c>
      <c r="M37" s="24"/>
      <c r="N37" s="84"/>
      <c r="O37" s="20"/>
      <c r="Q37" s="19"/>
    </row>
    <row r="38" spans="2:15" ht="19.5" customHeight="1">
      <c r="B38" s="47" t="str">
        <f>IF(B31="","-",EDATE(B37,1))</f>
        <v>-</v>
      </c>
      <c r="C38" s="78"/>
      <c r="D38" s="78"/>
      <c r="E38" s="78"/>
      <c r="F38" s="79"/>
      <c r="G38" s="82"/>
      <c r="H38" s="79"/>
      <c r="I38" s="81"/>
      <c r="J38" s="22">
        <f t="shared" si="1"/>
        <v>0</v>
      </c>
      <c r="K38" s="86">
        <v>100</v>
      </c>
      <c r="L38" s="23">
        <f t="shared" si="0"/>
      </c>
      <c r="M38" s="24"/>
      <c r="N38" s="84"/>
      <c r="O38" s="20"/>
    </row>
    <row r="39" spans="2:15" ht="19.5" customHeight="1">
      <c r="B39" s="47" t="str">
        <f>IF(B31="","-",EDATE(B38,1))</f>
        <v>-</v>
      </c>
      <c r="C39" s="78"/>
      <c r="D39" s="78"/>
      <c r="E39" s="78"/>
      <c r="F39" s="79"/>
      <c r="G39" s="82"/>
      <c r="H39" s="82"/>
      <c r="I39" s="81"/>
      <c r="J39" s="22">
        <f t="shared" si="1"/>
        <v>0</v>
      </c>
      <c r="K39" s="86">
        <v>100</v>
      </c>
      <c r="L39" s="23">
        <f t="shared" si="0"/>
      </c>
      <c r="M39" s="24"/>
      <c r="N39" s="84"/>
      <c r="O39" s="20"/>
    </row>
    <row r="40" spans="2:15" ht="19.5" customHeight="1">
      <c r="B40" s="47" t="str">
        <f>IF(B31="","-",EDATE(B39,1))</f>
        <v>-</v>
      </c>
      <c r="C40" s="78"/>
      <c r="D40" s="78"/>
      <c r="E40" s="78"/>
      <c r="F40" s="79"/>
      <c r="G40" s="82"/>
      <c r="H40" s="82"/>
      <c r="I40" s="81"/>
      <c r="J40" s="22">
        <f t="shared" si="1"/>
        <v>0</v>
      </c>
      <c r="K40" s="86">
        <v>100</v>
      </c>
      <c r="L40" s="23">
        <f t="shared" si="0"/>
      </c>
      <c r="M40" s="24"/>
      <c r="N40" s="84"/>
      <c r="O40" s="20"/>
    </row>
    <row r="41" spans="2:15" ht="19.5" customHeight="1">
      <c r="B41" s="47" t="str">
        <f>IF(B31="","-",EDATE(B40,1))</f>
        <v>-</v>
      </c>
      <c r="C41" s="78"/>
      <c r="D41" s="78"/>
      <c r="E41" s="78"/>
      <c r="F41" s="79"/>
      <c r="G41" s="82"/>
      <c r="H41" s="82"/>
      <c r="I41" s="81"/>
      <c r="J41" s="22">
        <f t="shared" si="1"/>
        <v>0</v>
      </c>
      <c r="K41" s="86">
        <v>100</v>
      </c>
      <c r="L41" s="23">
        <f t="shared" si="0"/>
      </c>
      <c r="M41" s="24"/>
      <c r="N41" s="84"/>
      <c r="O41" s="20"/>
    </row>
    <row r="42" spans="2:15" ht="19.5" customHeight="1">
      <c r="B42" s="47" t="str">
        <f>IF(B31="","-",EDATE(B41,1))</f>
        <v>-</v>
      </c>
      <c r="C42" s="78"/>
      <c r="D42" s="78"/>
      <c r="E42" s="78"/>
      <c r="F42" s="79"/>
      <c r="G42" s="82"/>
      <c r="H42" s="82"/>
      <c r="I42" s="81"/>
      <c r="J42" s="22">
        <f>SUM(E42:I42)</f>
        <v>0</v>
      </c>
      <c r="K42" s="86">
        <v>100</v>
      </c>
      <c r="L42" s="23">
        <f t="shared" si="0"/>
      </c>
      <c r="M42" s="24"/>
      <c r="N42" s="84"/>
      <c r="O42" s="21"/>
    </row>
    <row r="43" spans="2:15" ht="19.5" customHeight="1">
      <c r="B43" s="17" t="s">
        <v>2</v>
      </c>
      <c r="C43" s="31"/>
      <c r="D43" s="31"/>
      <c r="E43" s="16">
        <f aca="true" t="shared" si="2" ref="E43:J43">SUM(E31:E42)</f>
        <v>0</v>
      </c>
      <c r="F43" s="16">
        <f t="shared" si="2"/>
        <v>0</v>
      </c>
      <c r="G43" s="16">
        <f t="shared" si="2"/>
        <v>0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31"/>
      <c r="L43" s="32" t="str">
        <f>_xlfn.IFERROR((J43/(C42*365*24))*100,"0")</f>
        <v>0</v>
      </c>
      <c r="M43" s="26"/>
      <c r="N43" s="16">
        <f>SUM(N31:N42)</f>
        <v>0</v>
      </c>
      <c r="O43" s="9"/>
    </row>
    <row r="44" s="27" customFormat="1" ht="19.5" customHeight="1">
      <c r="M44" s="85"/>
    </row>
    <row r="45" s="51" customFormat="1" ht="13.5" hidden="1"/>
    <row r="46" spans="2:14" s="51" customFormat="1" ht="13.5" hidden="1">
      <c r="B46" s="49" t="s">
        <v>52</v>
      </c>
      <c r="C46" s="49" t="s">
        <v>53</v>
      </c>
      <c r="D46" s="49" t="s">
        <v>54</v>
      </c>
      <c r="E46" s="50" t="s">
        <v>55</v>
      </c>
      <c r="F46" s="49" t="s">
        <v>56</v>
      </c>
      <c r="K46" s="51">
        <f>_xlfn.IFERROR(INDEX($B$46:$G$50,MATCH(1,$B$46:$B$50,0),COLUMN(B46)),"")</f>
      </c>
      <c r="L46" s="51">
        <f>_xlfn.IFERROR(INDEX($B$46:$G$50,MATCH(1,$B$46:$B$50,0),COLUMN(C46)),"")</f>
      </c>
      <c r="M46" s="51">
        <f>_xlfn.IFERROR(INDEX($B$46:$G$50,MATCH(1,$B$46:$B$50,0),COLUMN(D46)),"")</f>
      </c>
      <c r="N46" s="51">
        <f>_xlfn.IFERROR(INDEX($B$46:$G$50,MATCH(1,$B$46:$B$50,0),COLUMN(E46)),"")</f>
      </c>
    </row>
    <row r="47" spans="2:6" s="51" customFormat="1" ht="13.5" hidden="1">
      <c r="B47" s="52">
        <f>COUNTIF(B53:B55,$D$9)+COUNTIF(B59:B62,$D$9)+COUNTIF(B73:B74,$D$9)</f>
        <v>0</v>
      </c>
      <c r="C47" s="52" t="s">
        <v>57</v>
      </c>
      <c r="D47" s="52" t="s">
        <v>58</v>
      </c>
      <c r="E47" s="53" t="s">
        <v>63</v>
      </c>
      <c r="F47" s="52" t="s">
        <v>63</v>
      </c>
    </row>
    <row r="48" spans="2:6" s="51" customFormat="1" ht="13.5" hidden="1">
      <c r="B48" s="52">
        <f>COUNTIF(B63:B72,$D$9)</f>
        <v>0</v>
      </c>
      <c r="C48" s="54" t="s">
        <v>37</v>
      </c>
      <c r="D48" s="65" t="s">
        <v>59</v>
      </c>
      <c r="E48" s="65" t="s">
        <v>35</v>
      </c>
      <c r="F48" s="52" t="s">
        <v>63</v>
      </c>
    </row>
    <row r="49" spans="2:6" s="51" customFormat="1" ht="13.5" hidden="1">
      <c r="B49" s="52">
        <f>COUNTIF(B56:B58,$D$9)</f>
        <v>0</v>
      </c>
      <c r="C49" s="52" t="s">
        <v>60</v>
      </c>
      <c r="D49" s="52" t="s">
        <v>61</v>
      </c>
      <c r="E49" s="52" t="s">
        <v>62</v>
      </c>
      <c r="F49" s="52" t="s">
        <v>63</v>
      </c>
    </row>
    <row r="50" spans="2:6" s="51" customFormat="1" ht="13.5" hidden="1">
      <c r="B50" s="52"/>
      <c r="C50" s="52" t="s">
        <v>64</v>
      </c>
      <c r="D50" s="52" t="s">
        <v>65</v>
      </c>
      <c r="E50" s="53" t="s">
        <v>63</v>
      </c>
      <c r="F50" s="52" t="s">
        <v>63</v>
      </c>
    </row>
    <row r="51" s="51" customFormat="1" ht="13.5" hidden="1"/>
    <row r="52" spans="3:14" s="51" customFormat="1" ht="13.5" hidden="1">
      <c r="C52" s="51" t="s">
        <v>33</v>
      </c>
      <c r="D52" s="51" t="s">
        <v>34</v>
      </c>
      <c r="E52" s="51" t="s">
        <v>51</v>
      </c>
      <c r="F52" s="51" t="s">
        <v>66</v>
      </c>
      <c r="G52" s="51" t="s">
        <v>59</v>
      </c>
      <c r="H52" s="51" t="s">
        <v>35</v>
      </c>
      <c r="I52" s="51" t="s">
        <v>36</v>
      </c>
      <c r="J52" s="51" t="s">
        <v>67</v>
      </c>
      <c r="K52" s="51" t="s">
        <v>68</v>
      </c>
      <c r="L52" s="51" t="s">
        <v>63</v>
      </c>
      <c r="N52" s="51" t="s">
        <v>87</v>
      </c>
    </row>
    <row r="53" spans="2:14" s="51" customFormat="1" ht="13.5" hidden="1">
      <c r="B53" s="55" t="s">
        <v>69</v>
      </c>
      <c r="C53" s="56">
        <v>1614.86</v>
      </c>
      <c r="D53" s="56">
        <v>16.94</v>
      </c>
      <c r="E53" s="56">
        <v>15.87</v>
      </c>
      <c r="F53" s="56"/>
      <c r="G53" s="56"/>
      <c r="H53" s="56"/>
      <c r="I53" s="56"/>
      <c r="J53" s="56"/>
      <c r="K53" s="56"/>
      <c r="L53" s="56"/>
      <c r="N53" s="51" t="s">
        <v>88</v>
      </c>
    </row>
    <row r="54" spans="2:14" s="51" customFormat="1" ht="13.5" hidden="1">
      <c r="B54" s="55" t="s">
        <v>70</v>
      </c>
      <c r="C54" s="56">
        <v>1809.26</v>
      </c>
      <c r="D54" s="56">
        <v>15.84</v>
      </c>
      <c r="E54" s="56">
        <v>14.86</v>
      </c>
      <c r="F54" s="56"/>
      <c r="G54" s="56"/>
      <c r="H54" s="56"/>
      <c r="I54" s="56"/>
      <c r="J54" s="56"/>
      <c r="K54" s="56"/>
      <c r="L54" s="56"/>
      <c r="N54" s="51" t="s">
        <v>89</v>
      </c>
    </row>
    <row r="55" spans="2:14" s="51" customFormat="1" ht="13.5" hidden="1">
      <c r="B55" s="57" t="s">
        <v>71</v>
      </c>
      <c r="C55" s="56">
        <v>1895.66</v>
      </c>
      <c r="D55" s="56">
        <v>15.63</v>
      </c>
      <c r="E55" s="56">
        <v>14.68</v>
      </c>
      <c r="F55" s="56"/>
      <c r="G55" s="56"/>
      <c r="H55" s="56"/>
      <c r="I55" s="56"/>
      <c r="J55" s="56"/>
      <c r="K55" s="56"/>
      <c r="L55" s="56"/>
      <c r="N55" s="51" t="s">
        <v>90</v>
      </c>
    </row>
    <row r="56" spans="2:14" s="51" customFormat="1" ht="13.5" hidden="1">
      <c r="B56" s="58" t="s">
        <v>78</v>
      </c>
      <c r="C56" s="56">
        <v>1614.86</v>
      </c>
      <c r="D56" s="56"/>
      <c r="E56" s="56"/>
      <c r="F56" s="56"/>
      <c r="G56" s="56"/>
      <c r="H56" s="56"/>
      <c r="I56" s="56">
        <v>17.96</v>
      </c>
      <c r="J56" s="56">
        <v>16.79</v>
      </c>
      <c r="K56" s="56">
        <v>13.95</v>
      </c>
      <c r="L56" s="56"/>
      <c r="N56" s="51" t="s">
        <v>91</v>
      </c>
    </row>
    <row r="57" spans="2:14" s="51" customFormat="1" ht="13.5" hidden="1">
      <c r="B57" s="58" t="s">
        <v>79</v>
      </c>
      <c r="C57" s="56">
        <v>1809.26</v>
      </c>
      <c r="D57" s="56"/>
      <c r="E57" s="56"/>
      <c r="F57" s="56"/>
      <c r="G57" s="56"/>
      <c r="H57" s="56"/>
      <c r="I57" s="56">
        <v>16.39</v>
      </c>
      <c r="J57" s="56">
        <v>15.36</v>
      </c>
      <c r="K57" s="56">
        <v>13.95</v>
      </c>
      <c r="L57" s="56"/>
      <c r="N57" s="51" t="s">
        <v>93</v>
      </c>
    </row>
    <row r="58" spans="2:14" s="51" customFormat="1" ht="13.5" hidden="1">
      <c r="B58" s="58" t="s">
        <v>80</v>
      </c>
      <c r="C58" s="56">
        <v>1895.66</v>
      </c>
      <c r="D58" s="56"/>
      <c r="E58" s="56"/>
      <c r="F58" s="56"/>
      <c r="G58" s="56"/>
      <c r="H58" s="56"/>
      <c r="I58" s="56">
        <v>16.09</v>
      </c>
      <c r="J58" s="56">
        <v>15.09</v>
      </c>
      <c r="K58" s="56">
        <v>13.95</v>
      </c>
      <c r="L58" s="56"/>
      <c r="N58" s="51" t="s">
        <v>92</v>
      </c>
    </row>
    <row r="59" spans="2:14" s="51" customFormat="1" ht="13.5" hidden="1">
      <c r="B59" s="55" t="s">
        <v>72</v>
      </c>
      <c r="C59" s="56">
        <v>1257.94</v>
      </c>
      <c r="D59" s="56">
        <v>17.86</v>
      </c>
      <c r="E59" s="56">
        <v>16.68</v>
      </c>
      <c r="F59" s="56"/>
      <c r="G59" s="56"/>
      <c r="H59" s="56"/>
      <c r="I59" s="56"/>
      <c r="J59" s="56"/>
      <c r="K59" s="56"/>
      <c r="L59" s="56"/>
      <c r="N59" s="51" t="s">
        <v>100</v>
      </c>
    </row>
    <row r="60" spans="2:12" s="51" customFormat="1" ht="13.5" hidden="1">
      <c r="B60" s="58" t="s">
        <v>73</v>
      </c>
      <c r="C60" s="56">
        <v>1636.46</v>
      </c>
      <c r="D60" s="56">
        <v>15.96</v>
      </c>
      <c r="E60" s="56">
        <v>14.98</v>
      </c>
      <c r="F60" s="56"/>
      <c r="G60" s="56"/>
      <c r="H60" s="56"/>
      <c r="I60" s="56"/>
      <c r="J60" s="56"/>
      <c r="K60" s="56"/>
      <c r="L60" s="56"/>
    </row>
    <row r="61" spans="2:12" s="51" customFormat="1" ht="13.5" hidden="1">
      <c r="B61" s="58" t="s">
        <v>97</v>
      </c>
      <c r="C61" s="56">
        <v>1636.46</v>
      </c>
      <c r="D61" s="56">
        <v>15.96</v>
      </c>
      <c r="E61" s="56">
        <v>14.98</v>
      </c>
      <c r="F61" s="56"/>
      <c r="G61" s="56"/>
      <c r="H61" s="56"/>
      <c r="I61" s="56"/>
      <c r="J61" s="56"/>
      <c r="K61" s="56"/>
      <c r="L61" s="56"/>
    </row>
    <row r="62" spans="2:12" s="51" customFormat="1" ht="13.5" hidden="1">
      <c r="B62" s="58" t="s">
        <v>98</v>
      </c>
      <c r="C62" s="56">
        <v>1636.46</v>
      </c>
      <c r="D62" s="56">
        <v>15.96</v>
      </c>
      <c r="E62" s="56">
        <v>14.98</v>
      </c>
      <c r="F62" s="56"/>
      <c r="G62" s="56"/>
      <c r="H62" s="56"/>
      <c r="I62" s="56"/>
      <c r="J62" s="56"/>
      <c r="K62" s="56"/>
      <c r="L62" s="56"/>
    </row>
    <row r="63" spans="2:12" s="51" customFormat="1" ht="13.5" hidden="1">
      <c r="B63" s="51" t="s">
        <v>74</v>
      </c>
      <c r="C63" s="56">
        <v>1614.86</v>
      </c>
      <c r="D63" s="56"/>
      <c r="E63" s="56"/>
      <c r="F63" s="56">
        <v>20.25</v>
      </c>
      <c r="G63" s="56">
        <v>17.21</v>
      </c>
      <c r="H63" s="56">
        <v>13.41</v>
      </c>
      <c r="I63" s="56"/>
      <c r="J63" s="56"/>
      <c r="K63" s="56"/>
      <c r="L63" s="56"/>
    </row>
    <row r="64" spans="2:12" s="51" customFormat="1" ht="13.5" hidden="1">
      <c r="B64" s="55" t="s">
        <v>75</v>
      </c>
      <c r="C64" s="56">
        <v>1895.66</v>
      </c>
      <c r="D64" s="56"/>
      <c r="E64" s="56"/>
      <c r="F64" s="56">
        <v>17.97</v>
      </c>
      <c r="G64" s="56">
        <v>15.38</v>
      </c>
      <c r="H64" s="56">
        <v>13.41</v>
      </c>
      <c r="I64" s="56"/>
      <c r="J64" s="56"/>
      <c r="K64" s="56"/>
      <c r="L64" s="56"/>
    </row>
    <row r="65" spans="2:12" s="51" customFormat="1" ht="13.5" hidden="1">
      <c r="B65" s="55" t="s">
        <v>76</v>
      </c>
      <c r="C65" s="56">
        <v>1257.94</v>
      </c>
      <c r="D65" s="56"/>
      <c r="E65" s="56"/>
      <c r="F65" s="56">
        <v>21.91</v>
      </c>
      <c r="G65" s="56">
        <v>18.7</v>
      </c>
      <c r="H65" s="56">
        <v>13.41</v>
      </c>
      <c r="I65" s="56"/>
      <c r="J65" s="56"/>
      <c r="K65" s="56"/>
      <c r="L65" s="56"/>
    </row>
    <row r="66" spans="2:12" s="51" customFormat="1" ht="13.5" hidden="1">
      <c r="B66" s="55" t="s">
        <v>77</v>
      </c>
      <c r="C66" s="56">
        <v>1636.46</v>
      </c>
      <c r="D66" s="56"/>
      <c r="E66" s="56"/>
      <c r="F66" s="56">
        <v>18.66</v>
      </c>
      <c r="G66" s="56">
        <v>15.92</v>
      </c>
      <c r="H66" s="56">
        <v>13.41</v>
      </c>
      <c r="I66" s="56"/>
      <c r="J66" s="56"/>
      <c r="K66" s="56"/>
      <c r="L66" s="56"/>
    </row>
    <row r="67" spans="2:12" s="51" customFormat="1" ht="13.5" hidden="1">
      <c r="B67" s="55" t="s">
        <v>95</v>
      </c>
      <c r="C67" s="56">
        <v>1636.46</v>
      </c>
      <c r="D67" s="56"/>
      <c r="E67" s="56"/>
      <c r="F67" s="56">
        <v>18.66</v>
      </c>
      <c r="G67" s="56">
        <v>15.92</v>
      </c>
      <c r="H67" s="56">
        <v>13.41</v>
      </c>
      <c r="I67" s="56"/>
      <c r="J67" s="56"/>
      <c r="K67" s="56"/>
      <c r="L67" s="56"/>
    </row>
    <row r="68" spans="2:12" s="51" customFormat="1" ht="13.5" hidden="1">
      <c r="B68" s="55" t="s">
        <v>96</v>
      </c>
      <c r="C68" s="56">
        <v>1636.46</v>
      </c>
      <c r="D68" s="56"/>
      <c r="E68" s="56"/>
      <c r="F68" s="56">
        <v>18.66</v>
      </c>
      <c r="G68" s="56">
        <v>15.92</v>
      </c>
      <c r="H68" s="56">
        <v>13.41</v>
      </c>
      <c r="I68" s="56"/>
      <c r="J68" s="56"/>
      <c r="K68" s="56"/>
      <c r="L68" s="56"/>
    </row>
    <row r="69" spans="2:12" s="51" customFormat="1" ht="13.5" hidden="1">
      <c r="B69" s="58" t="s">
        <v>81</v>
      </c>
      <c r="C69" s="56">
        <v>1614.86</v>
      </c>
      <c r="D69" s="56"/>
      <c r="E69" s="56"/>
      <c r="F69" s="56">
        <v>20.25</v>
      </c>
      <c r="G69" s="56">
        <v>17.21</v>
      </c>
      <c r="H69" s="56">
        <v>13.41</v>
      </c>
      <c r="I69" s="56"/>
      <c r="J69" s="56"/>
      <c r="K69" s="56"/>
      <c r="L69" s="56"/>
    </row>
    <row r="70" spans="2:12" s="51" customFormat="1" ht="13.5" hidden="1">
      <c r="B70" s="58" t="s">
        <v>82</v>
      </c>
      <c r="C70" s="56">
        <v>1895.66</v>
      </c>
      <c r="D70" s="56"/>
      <c r="E70" s="56"/>
      <c r="F70" s="56">
        <v>17.97</v>
      </c>
      <c r="G70" s="56">
        <v>15.38</v>
      </c>
      <c r="H70" s="56">
        <v>13.41</v>
      </c>
      <c r="I70" s="56"/>
      <c r="J70" s="56"/>
      <c r="K70" s="56"/>
      <c r="L70" s="56"/>
    </row>
    <row r="71" spans="2:12" s="51" customFormat="1" ht="13.5" hidden="1">
      <c r="B71" s="58" t="s">
        <v>83</v>
      </c>
      <c r="C71" s="56">
        <v>1636.46</v>
      </c>
      <c r="D71" s="56"/>
      <c r="E71" s="56"/>
      <c r="F71" s="56">
        <v>18.66</v>
      </c>
      <c r="G71" s="56">
        <v>15.92</v>
      </c>
      <c r="H71" s="56">
        <v>13.41</v>
      </c>
      <c r="I71" s="56"/>
      <c r="J71" s="56"/>
      <c r="K71" s="56"/>
      <c r="L71" s="56"/>
    </row>
    <row r="72" spans="2:12" s="51" customFormat="1" ht="13.5" hidden="1">
      <c r="B72" s="59" t="s">
        <v>84</v>
      </c>
      <c r="C72" s="56">
        <v>1830.86</v>
      </c>
      <c r="D72" s="56"/>
      <c r="E72" s="56"/>
      <c r="F72" s="56">
        <v>17.07</v>
      </c>
      <c r="G72" s="56">
        <v>14.66</v>
      </c>
      <c r="H72" s="56">
        <v>13.41</v>
      </c>
      <c r="I72" s="56"/>
      <c r="J72" s="56"/>
      <c r="K72" s="56"/>
      <c r="L72" s="56"/>
    </row>
    <row r="73" spans="2:12" s="51" customFormat="1" ht="13.5" hidden="1">
      <c r="B73" s="59" t="s">
        <v>85</v>
      </c>
      <c r="C73" s="56">
        <v>1636.46</v>
      </c>
      <c r="D73" s="56">
        <v>15.96</v>
      </c>
      <c r="E73" s="56">
        <v>14.98</v>
      </c>
      <c r="F73" s="56"/>
      <c r="G73" s="56"/>
      <c r="H73" s="56"/>
      <c r="I73" s="56"/>
      <c r="J73" s="56"/>
      <c r="K73" s="56"/>
      <c r="L73" s="56"/>
    </row>
    <row r="74" spans="2:12" s="51" customFormat="1" ht="13.5" hidden="1">
      <c r="B74" s="59" t="s">
        <v>86</v>
      </c>
      <c r="C74" s="56">
        <v>1830.86</v>
      </c>
      <c r="D74" s="56">
        <v>15.09</v>
      </c>
      <c r="E74" s="56">
        <v>14.17</v>
      </c>
      <c r="F74" s="56"/>
      <c r="G74" s="56"/>
      <c r="H74" s="56"/>
      <c r="I74" s="56"/>
      <c r="J74" s="56"/>
      <c r="K74" s="56"/>
      <c r="L74" s="56"/>
    </row>
    <row r="75" spans="2:3" s="51" customFormat="1" ht="13.5" hidden="1">
      <c r="B75" s="59"/>
      <c r="C75" s="56"/>
    </row>
    <row r="76" spans="2:3" s="51" customFormat="1" ht="13.5" hidden="1">
      <c r="B76" s="58"/>
      <c r="C76" s="56"/>
    </row>
    <row r="77" spans="2:3" s="51" customFormat="1" ht="13.5" hidden="1">
      <c r="B77" s="59"/>
      <c r="C77" s="56"/>
    </row>
    <row r="78" spans="2:3" s="51" customFormat="1" ht="13.5" hidden="1">
      <c r="B78" s="59"/>
      <c r="C78" s="56"/>
    </row>
    <row r="79" spans="2:3" s="51" customFormat="1" ht="13.5" hidden="1">
      <c r="B79" s="59"/>
      <c r="C79" s="56"/>
    </row>
    <row r="80" spans="2:3" s="51" customFormat="1" ht="13.5" hidden="1">
      <c r="B80" s="59"/>
      <c r="C80" s="56"/>
    </row>
    <row r="81" spans="2:4" s="51" customFormat="1" ht="13.5" hidden="1">
      <c r="B81" s="59"/>
      <c r="C81" s="56"/>
      <c r="D81" s="56"/>
    </row>
    <row r="82" spans="2:4" s="51" customFormat="1" ht="13.5" hidden="1">
      <c r="B82" s="59"/>
      <c r="C82" s="56"/>
      <c r="D82" s="56"/>
    </row>
    <row r="83" spans="2:4" s="51" customFormat="1" ht="13.5" hidden="1">
      <c r="B83" s="59"/>
      <c r="C83" s="56"/>
      <c r="D83" s="56"/>
    </row>
    <row r="84" spans="2:4" s="51" customFormat="1" ht="13.5" hidden="1">
      <c r="B84" s="59"/>
      <c r="C84" s="56"/>
      <c r="D84" s="56"/>
    </row>
    <row r="85" spans="2:4" s="51" customFormat="1" ht="13.5" hidden="1">
      <c r="B85" s="59"/>
      <c r="C85" s="56"/>
      <c r="D85" s="56"/>
    </row>
    <row r="86" spans="2:4" s="51" customFormat="1" ht="13.5" hidden="1">
      <c r="B86" s="59"/>
      <c r="C86" s="56"/>
      <c r="D86" s="56"/>
    </row>
    <row r="87" spans="3:4" s="51" customFormat="1" ht="13.5" hidden="1">
      <c r="C87" s="56"/>
      <c r="D87" s="56"/>
    </row>
    <row r="88" spans="3:4" s="51" customFormat="1" ht="13.5" hidden="1">
      <c r="C88" s="56"/>
      <c r="D88" s="56"/>
    </row>
    <row r="89" s="51" customFormat="1" ht="13.5" hidden="1">
      <c r="C89" s="56"/>
    </row>
    <row r="90" spans="2:12" s="51" customFormat="1" ht="13.5" hidden="1">
      <c r="B90" s="66"/>
      <c r="C90" s="66">
        <v>1</v>
      </c>
      <c r="D90" s="66">
        <v>2</v>
      </c>
      <c r="E90" s="66">
        <v>3</v>
      </c>
      <c r="F90" s="66">
        <v>4</v>
      </c>
      <c r="G90" s="66">
        <v>5</v>
      </c>
      <c r="H90" s="66">
        <v>6</v>
      </c>
      <c r="I90" s="66">
        <v>7</v>
      </c>
      <c r="J90" s="66"/>
      <c r="K90" s="66" t="str">
        <f>IF(OR(L90=0,L90=""),"",L90)</f>
        <v>契約継続割引</v>
      </c>
      <c r="L90" s="66" t="str">
        <f aca="true" t="shared" si="3" ref="L90:L96">IF(N11="その他（割引名入力）→",P11,N11)</f>
        <v>契約継続割引</v>
      </c>
    </row>
    <row r="91" spans="2:12" s="51" customFormat="1" ht="13.5" hidden="1">
      <c r="B91" s="66" t="str">
        <f>B9</f>
        <v>契約種別　※１</v>
      </c>
      <c r="C91" s="66">
        <f>IF(D9="","",D9)</f>
      </c>
      <c r="D91" s="67" t="str">
        <f>C52</f>
        <v>基本料金</v>
      </c>
      <c r="E91" s="67">
        <f>E30</f>
      </c>
      <c r="F91" s="67">
        <f>F30</f>
      </c>
      <c r="G91" s="67">
        <f>G30</f>
      </c>
      <c r="H91" s="67">
        <f>H30</f>
      </c>
      <c r="I91" s="67" t="str">
        <f>I30</f>
        <v>-</v>
      </c>
      <c r="J91" s="66"/>
      <c r="K91" s="66">
        <f aca="true" t="shared" si="4" ref="K91:K96">IF(OR(L91=0,L91=""),"",L91)</f>
      </c>
      <c r="L91" s="66">
        <f t="shared" si="3"/>
        <v>0</v>
      </c>
    </row>
    <row r="92" spans="2:12" s="51" customFormat="1" ht="13.5" hidden="1">
      <c r="B92" s="66"/>
      <c r="C92" s="66"/>
      <c r="D92" s="66">
        <f aca="true" t="shared" si="5" ref="D92:I92">_xlfn.IFERROR(INDEX($B$52:$L$74,MATCH($C$91,$B$52:$B$74,0),MATCH(D91,$B$52:$L$52,0)),"")</f>
      </c>
      <c r="E92" s="66">
        <f t="shared" si="5"/>
      </c>
      <c r="F92" s="66">
        <f t="shared" si="5"/>
      </c>
      <c r="G92" s="66">
        <f t="shared" si="5"/>
      </c>
      <c r="H92" s="66">
        <f t="shared" si="5"/>
      </c>
      <c r="I92" s="66">
        <f t="shared" si="5"/>
      </c>
      <c r="J92" s="66"/>
      <c r="K92" s="66">
        <f t="shared" si="4"/>
      </c>
      <c r="L92" s="66">
        <f t="shared" si="3"/>
        <v>0</v>
      </c>
    </row>
    <row r="93" spans="2:12" s="51" customFormat="1" ht="13.5" hidden="1">
      <c r="B93" s="66" t="str">
        <f>B10</f>
        <v>契約種別　※２</v>
      </c>
      <c r="C93" s="66">
        <f>IF(D10="","",D10)</f>
      </c>
      <c r="D93" s="66" t="str">
        <f>D11</f>
        <v>基本料金</v>
      </c>
      <c r="E93" s="66">
        <f aca="true" t="shared" si="6" ref="E93:I94">IF(E11="","",E11)</f>
      </c>
      <c r="F93" s="66">
        <f t="shared" si="6"/>
      </c>
      <c r="G93" s="66">
        <f t="shared" si="6"/>
      </c>
      <c r="H93" s="66">
        <f t="shared" si="6"/>
      </c>
      <c r="I93" s="66">
        <f t="shared" si="6"/>
      </c>
      <c r="J93" s="66"/>
      <c r="K93" s="66">
        <f t="shared" si="4"/>
      </c>
      <c r="L93" s="66">
        <f t="shared" si="3"/>
        <v>0</v>
      </c>
    </row>
    <row r="94" spans="2:12" s="51" customFormat="1" ht="13.5" hidden="1">
      <c r="B94" s="66"/>
      <c r="C94" s="66"/>
      <c r="D94" s="68">
        <f>IF(D12="","",D12)</f>
      </c>
      <c r="E94" s="68">
        <f t="shared" si="6"/>
      </c>
      <c r="F94" s="68">
        <f t="shared" si="6"/>
      </c>
      <c r="G94" s="68">
        <f t="shared" si="6"/>
      </c>
      <c r="H94" s="68">
        <f t="shared" si="6"/>
      </c>
      <c r="I94" s="68">
        <f t="shared" si="6"/>
      </c>
      <c r="J94" s="66"/>
      <c r="K94" s="66">
        <f t="shared" si="4"/>
      </c>
      <c r="L94" s="66">
        <f t="shared" si="3"/>
        <v>0</v>
      </c>
    </row>
    <row r="95" spans="2:12" s="51" customFormat="1" ht="13.5" hidden="1">
      <c r="B95" s="66" t="s">
        <v>94</v>
      </c>
      <c r="C95" s="66"/>
      <c r="D95" s="66" t="str">
        <f aca="true" t="shared" si="7" ref="D95:I96">IF($C$91="",D93,D91)</f>
        <v>基本料金</v>
      </c>
      <c r="E95" s="66">
        <f t="shared" si="7"/>
      </c>
      <c r="F95" s="66">
        <f t="shared" si="7"/>
      </c>
      <c r="G95" s="66">
        <f t="shared" si="7"/>
      </c>
      <c r="H95" s="66">
        <f t="shared" si="7"/>
      </c>
      <c r="I95" s="66">
        <f t="shared" si="7"/>
      </c>
      <c r="J95" s="66"/>
      <c r="K95" s="66">
        <f t="shared" si="4"/>
      </c>
      <c r="L95" s="66">
        <f t="shared" si="3"/>
        <v>0</v>
      </c>
    </row>
    <row r="96" spans="2:12" s="51" customFormat="1" ht="13.5" hidden="1">
      <c r="B96" s="66"/>
      <c r="C96" s="66"/>
      <c r="D96" s="66">
        <f t="shared" si="7"/>
      </c>
      <c r="E96" s="66">
        <f t="shared" si="7"/>
      </c>
      <c r="F96" s="66">
        <f t="shared" si="7"/>
      </c>
      <c r="G96" s="66">
        <f t="shared" si="7"/>
      </c>
      <c r="H96" s="66">
        <f t="shared" si="7"/>
      </c>
      <c r="I96" s="66">
        <f t="shared" si="7"/>
      </c>
      <c r="J96" s="66"/>
      <c r="K96" s="66">
        <f t="shared" si="4"/>
      </c>
      <c r="L96" s="66">
        <f t="shared" si="3"/>
        <v>0</v>
      </c>
    </row>
    <row r="97" s="51" customFormat="1" ht="13.5" hidden="1"/>
    <row r="98" s="51" customFormat="1" ht="13.5" hidden="1"/>
    <row r="99" s="51" customFormat="1" ht="13.5" hidden="1"/>
    <row r="100" s="27" customFormat="1" ht="13.5"/>
    <row r="101" spans="2:18" ht="13.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27"/>
      <c r="P101" s="27"/>
      <c r="Q101" s="27"/>
      <c r="R101" s="27"/>
    </row>
    <row r="102" spans="2:18" ht="13.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27"/>
      <c r="P102" s="27"/>
      <c r="Q102" s="27"/>
      <c r="R102" s="27"/>
    </row>
    <row r="103" spans="2:18" ht="13.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3.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3.5">
      <c r="B105" s="51"/>
      <c r="C105" s="56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27"/>
      <c r="R105" s="27"/>
    </row>
    <row r="106" spans="2:18" ht="13.5">
      <c r="B106" s="51"/>
      <c r="C106" s="56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27"/>
      <c r="R106" s="27"/>
    </row>
    <row r="107" spans="2:18" ht="13.5">
      <c r="B107" s="51"/>
      <c r="C107" s="56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27"/>
      <c r="R107" s="27"/>
    </row>
    <row r="108" spans="2:18" ht="13.5">
      <c r="B108" s="51"/>
      <c r="C108" s="56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27"/>
      <c r="R108" s="27"/>
    </row>
    <row r="109" spans="2:18" ht="13.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3.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3.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3.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3.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3.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3.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3.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3.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3.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3.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3.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3.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3.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3.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3.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3.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3.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3.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3.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3.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3.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3.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3.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3.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</sheetData>
  <sheetProtection/>
  <mergeCells count="63">
    <mergeCell ref="P18:Q18"/>
    <mergeCell ref="M11:M18"/>
    <mergeCell ref="P12:Q12"/>
    <mergeCell ref="P13:Q13"/>
    <mergeCell ref="N17:O17"/>
    <mergeCell ref="N16:O16"/>
    <mergeCell ref="N18:O18"/>
    <mergeCell ref="P16:Q16"/>
    <mergeCell ref="P17:Q17"/>
    <mergeCell ref="P20:Q20"/>
    <mergeCell ref="P23:Q23"/>
    <mergeCell ref="N23:O23"/>
    <mergeCell ref="N20:O20"/>
    <mergeCell ref="H14:I14"/>
    <mergeCell ref="B15:C15"/>
    <mergeCell ref="D15:E15"/>
    <mergeCell ref="M20:M23"/>
    <mergeCell ref="P21:Q21"/>
    <mergeCell ref="N21:O21"/>
    <mergeCell ref="N5:R5"/>
    <mergeCell ref="D10:J10"/>
    <mergeCell ref="N15:O15"/>
    <mergeCell ref="N14:O14"/>
    <mergeCell ref="N13:O13"/>
    <mergeCell ref="N12:O12"/>
    <mergeCell ref="P14:Q14"/>
    <mergeCell ref="P15:Q15"/>
    <mergeCell ref="J15:K15"/>
    <mergeCell ref="L15:L16"/>
    <mergeCell ref="B6:C6"/>
    <mergeCell ref="B4:C4"/>
    <mergeCell ref="B12:C12"/>
    <mergeCell ref="C29:C30"/>
    <mergeCell ref="B29:B30"/>
    <mergeCell ref="B10:C10"/>
    <mergeCell ref="N4:R4"/>
    <mergeCell ref="N3:R3"/>
    <mergeCell ref="J29:J30"/>
    <mergeCell ref="P11:Q11"/>
    <mergeCell ref="N11:O11"/>
    <mergeCell ref="D9:J9"/>
    <mergeCell ref="N28:N30"/>
    <mergeCell ref="E29:I29"/>
    <mergeCell ref="J14:K14"/>
    <mergeCell ref="H15:I15"/>
    <mergeCell ref="B1:F1"/>
    <mergeCell ref="L5:M5"/>
    <mergeCell ref="L4:M4"/>
    <mergeCell ref="L3:M3"/>
    <mergeCell ref="D6:J6"/>
    <mergeCell ref="B11:C11"/>
    <mergeCell ref="B3:C3"/>
    <mergeCell ref="D3:J3"/>
    <mergeCell ref="D4:J4"/>
    <mergeCell ref="B9:C9"/>
    <mergeCell ref="L29:L30"/>
    <mergeCell ref="D16:E16"/>
    <mergeCell ref="H16:I16"/>
    <mergeCell ref="J16:K16"/>
    <mergeCell ref="B8:C8"/>
    <mergeCell ref="B16:C16"/>
    <mergeCell ref="D29:D30"/>
    <mergeCell ref="K29:K30"/>
  </mergeCells>
  <conditionalFormatting sqref="P23 P11:P18 P20:P21 E14 D15:E15 D14:D16">
    <cfRule type="containsText" priority="6" dxfId="2" operator="containsText" stopIfTrue="1" text="選択してください">
      <formula>NOT(ISERROR(SEARCH("選択してください",D11)))</formula>
    </cfRule>
  </conditionalFormatting>
  <conditionalFormatting sqref="B31">
    <cfRule type="expression" priority="1" dxfId="3" stopIfTrue="1">
      <formula>$B$31=""</formula>
    </cfRule>
  </conditionalFormatting>
  <dataValidations count="4">
    <dataValidation type="list" allowBlank="1" showInputMessage="1" showErrorMessage="1" sqref="P23 P20:P21 D15:E15 D16">
      <formula1>"選択してください,有,無"</formula1>
    </dataValidation>
    <dataValidation showInputMessage="1" showErrorMessage="1" sqref="M29 O29"/>
    <dataValidation type="list" showInputMessage="1" showErrorMessage="1" sqref="D9:J9">
      <formula1>契約種別</formula1>
    </dataValidation>
    <dataValidation type="list" showInputMessage="1" showErrorMessage="1" sqref="N11:N18 O11">
      <formula1>付帯割引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PS002NB</dc:creator>
  <cp:keywords/>
  <dc:description/>
  <cp:lastModifiedBy>PS002NB</cp:lastModifiedBy>
  <cp:lastPrinted>2013-12-25T01:13:26Z</cp:lastPrinted>
  <dcterms:created xsi:type="dcterms:W3CDTF">2012-11-15T06:56:15Z</dcterms:created>
  <dcterms:modified xsi:type="dcterms:W3CDTF">2015-01-09T04:28:12Z</dcterms:modified>
  <cp:category/>
  <cp:version/>
  <cp:contentType/>
  <cp:contentStatus/>
</cp:coreProperties>
</file>